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20" yWindow="20" windowWidth="12460" windowHeight="21340"/>
  </bookViews>
  <sheets>
    <sheet name="Problem" sheetId="19" r:id="rId1"/>
  </sheets>
  <definedNames>
    <definedName name="accum1">Problem!#REF!</definedName>
    <definedName name="accum2">Problem!#REF!</definedName>
    <definedName name="accum3">Problem!#REF!</definedName>
    <definedName name="accum4">Problem!#REF!</definedName>
    <definedName name="accum5">Problem!#REF!</definedName>
    <definedName name="accum6">Problem!#REF!</definedName>
    <definedName name="altmar">Problem!#REF!</definedName>
    <definedName name="cogs">Problem!#REF!</definedName>
    <definedName name="company">Problem!#REF!</definedName>
    <definedName name="cost">Problem!#REF!</definedName>
    <definedName name="expense">Problem!#REF!</definedName>
    <definedName name="margin">Problem!#REF!</definedName>
    <definedName name="years">Problem!#REF!</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E11" i="19"/>
  <c r="D9"/>
  <c r="E9"/>
  <c r="D8"/>
  <c r="E8"/>
  <c r="D7"/>
  <c r="N8"/>
  <c r="N9"/>
  <c r="N7"/>
  <c r="M8"/>
  <c r="M9"/>
  <c r="M7"/>
  <c r="K8"/>
  <c r="K9"/>
  <c r="K7"/>
  <c r="C10"/>
  <c r="C12"/>
  <c r="D10"/>
  <c r="D12"/>
  <c r="E12"/>
  <c r="E7"/>
  <c r="E10"/>
</calcChain>
</file>

<file path=xl/sharedStrings.xml><?xml version="1.0" encoding="utf-8"?>
<sst xmlns="http://schemas.openxmlformats.org/spreadsheetml/2006/main" count="19" uniqueCount="18">
  <si>
    <t xml:space="preserve"> </t>
  </si>
  <si>
    <t>Actual</t>
  </si>
  <si>
    <t>Budget</t>
  </si>
  <si>
    <t>Variance</t>
  </si>
  <si>
    <t>10,000 units</t>
  </si>
  <si>
    <t>11,000 units</t>
  </si>
  <si>
    <t>12,000 units</t>
  </si>
  <si>
    <t>Direct material</t>
  </si>
  <si>
    <t>Direct labor</t>
  </si>
  <si>
    <t>Variable factory overhead</t>
  </si>
  <si>
    <t>Total variable costs</t>
  </si>
  <si>
    <t>9,000 units</t>
  </si>
  <si>
    <t>Fixed factory overhead</t>
  </si>
  <si>
    <t>Total manufacturing costs</t>
  </si>
  <si>
    <t>Budget Analysis for June, 20XX</t>
  </si>
  <si>
    <t>Variable Manufacturing</t>
  </si>
  <si>
    <t>XYZ Company prepared the following table showing a budget analysis of budget vs. actual expenses for the month of June.  The initial budgeted values assumed 10,000 units of production.  Management is disappointed with the unfavorable variances for each cost category.  The production manager has prepared her own calculations using a flexible budget and reports that there was actually no overall variance for the month, after adjusting for volume. 
Click in the boxed area beneath the word "Budget," and use the associated pick list to select alternative volume levels.  The budget column values change (i.e., "flexible") based on volume.  Examine the results and respond to the question at the bottom of the page, which will turn green upon selecting the correct response.</t>
  </si>
  <si>
    <t>Which level of volume is consistent with the manager's claim?  &gt;&gt;&gt;&gt;</t>
  </si>
</sst>
</file>

<file path=xl/styles.xml><?xml version="1.0" encoding="utf-8"?>
<styleSheet xmlns="http://schemas.openxmlformats.org/spreadsheetml/2006/main">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mmm\-yy;@"/>
    <numFmt numFmtId="165" formatCode="_(&quot;$&quot;* #,##0_);_(&quot;$&quot;* \(#,##0\);_(&quot;$&quot;* &quot;-&quot;??_);_(@_)"/>
  </numFmts>
  <fonts count="15">
    <font>
      <sz val="10"/>
      <name val="Arial"/>
    </font>
    <font>
      <sz val="10"/>
      <name val="Arial"/>
    </font>
    <font>
      <sz val="8"/>
      <name val="Arial"/>
      <family val="2"/>
    </font>
    <font>
      <sz val="12"/>
      <color indexed="12"/>
      <name val="Arial"/>
      <family val="2"/>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amily val="2"/>
    </font>
    <font>
      <sz val="12"/>
      <name val="Myriad Pro"/>
      <family val="2"/>
    </font>
    <font>
      <b/>
      <sz val="10"/>
      <name val="Myriad Web Pro"/>
    </font>
    <font>
      <b/>
      <u val="singleAccounting"/>
      <sz val="10"/>
      <name val="Myriad Web Pro"/>
    </font>
    <font>
      <sz val="10"/>
      <name val="Arial"/>
    </font>
    <font>
      <b/>
      <u val="doubleAccounting"/>
      <sz val="10"/>
      <name val="Myriad Web Pro"/>
    </font>
  </fonts>
  <fills count="15">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indexed="31"/>
        <bgColor indexed="64"/>
      </patternFill>
    </fill>
    <fill>
      <patternFill patternType="solid">
        <fgColor indexed="26"/>
        <bgColor indexed="64"/>
      </patternFill>
    </fill>
  </fills>
  <borders count="11">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slantDashDot">
        <color indexed="64"/>
      </bottom>
      <diagonal/>
    </border>
    <border>
      <left style="medium">
        <color indexed="64"/>
      </left>
      <right style="medium">
        <color indexed="64"/>
      </right>
      <top style="medium">
        <color indexed="64"/>
      </top>
      <bottom style="medium">
        <color indexed="64"/>
      </bottom>
      <diagonal/>
    </border>
  </borders>
  <cellStyleXfs count="24">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4" fontId="10" fillId="6" borderId="5" applyNumberFormat="0" applyFont="0" applyFill="0" applyAlignment="0">
      <alignment horizontal="left" vertical="center" wrapText="1"/>
    </xf>
    <xf numFmtId="164" fontId="4" fillId="0" borderId="5" applyNumberFormat="0" applyFont="0" applyFill="0" applyAlignment="0">
      <alignment horizontal="center" vertical="center" wrapText="1"/>
    </xf>
    <xf numFmtId="164"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4"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xf numFmtId="44" fontId="13" fillId="0" borderId="0" applyFont="0" applyFill="0" applyBorder="0" applyAlignment="0" applyProtection="0"/>
  </cellStyleXfs>
  <cellXfs count="42">
    <xf numFmtId="0" fontId="0" fillId="0" borderId="0" xfId="0"/>
    <xf numFmtId="0" fontId="4" fillId="0" borderId="0" xfId="0" applyFont="1"/>
    <xf numFmtId="0" fontId="4" fillId="0" borderId="0" xfId="0" applyFont="1" applyProtection="1">
      <protection hidden="1"/>
    </xf>
    <xf numFmtId="0" fontId="4" fillId="0" borderId="0" xfId="0" applyFont="1" applyFill="1" applyProtection="1">
      <protection hidden="1"/>
    </xf>
    <xf numFmtId="0" fontId="4" fillId="0" borderId="0" xfId="0" applyFont="1" applyFill="1" applyAlignment="1" applyProtection="1">
      <alignment vertical="center"/>
      <protection hidden="1"/>
    </xf>
    <xf numFmtId="41" fontId="12" fillId="0" borderId="0" xfId="18" applyNumberFormat="1" applyFont="1" applyFill="1" applyBorder="1" applyAlignment="1" applyProtection="1">
      <alignment horizontal="center" vertical="center"/>
      <protection hidden="1"/>
    </xf>
    <xf numFmtId="41" fontId="11" fillId="0" borderId="0" xfId="0" applyNumberFormat="1" applyFont="1" applyAlignment="1" applyProtection="1">
      <alignment horizontal="left" vertical="center" indent="4"/>
      <protection hidden="1"/>
    </xf>
    <xf numFmtId="41" fontId="11" fillId="12" borderId="0" xfId="0" applyNumberFormat="1" applyFont="1" applyFill="1" applyAlignment="1" applyProtection="1">
      <alignment horizontal="left" vertical="center" indent="1"/>
      <protection hidden="1"/>
    </xf>
    <xf numFmtId="42" fontId="11" fillId="12" borderId="0" xfId="18" applyNumberFormat="1" applyFont="1" applyFill="1" applyBorder="1" applyAlignment="1" applyProtection="1">
      <alignment horizontal="center" vertical="center"/>
      <protection hidden="1"/>
    </xf>
    <xf numFmtId="41" fontId="11" fillId="12" borderId="9" xfId="0" applyNumberFormat="1" applyFont="1" applyFill="1" applyBorder="1" applyAlignment="1" applyProtection="1">
      <alignment vertical="center"/>
      <protection hidden="1"/>
    </xf>
    <xf numFmtId="0" fontId="4" fillId="11" borderId="0" xfId="0" applyFont="1" applyFill="1" applyProtection="1">
      <protection hidden="1"/>
    </xf>
    <xf numFmtId="0" fontId="4" fillId="12" borderId="0" xfId="0" applyFont="1" applyFill="1" applyProtection="1">
      <protection hidden="1"/>
    </xf>
    <xf numFmtId="0" fontId="4" fillId="12" borderId="0" xfId="0" applyFont="1" applyFill="1" applyBorder="1" applyProtection="1">
      <protection hidden="1"/>
    </xf>
    <xf numFmtId="0" fontId="4" fillId="0" borderId="0" xfId="0" applyFont="1" applyFill="1" applyBorder="1" applyAlignment="1" applyProtection="1">
      <alignment vertical="center"/>
      <protection hidden="1"/>
    </xf>
    <xf numFmtId="41" fontId="11" fillId="12" borderId="0" xfId="0" applyNumberFormat="1" applyFont="1" applyFill="1" applyBorder="1" applyAlignment="1" applyProtection="1">
      <alignment horizontal="left" vertical="center" indent="1"/>
      <protection hidden="1"/>
    </xf>
    <xf numFmtId="41" fontId="11" fillId="12" borderId="0" xfId="0" applyNumberFormat="1" applyFont="1" applyFill="1" applyBorder="1" applyAlignment="1" applyProtection="1">
      <alignment horizontal="left" vertical="center"/>
      <protection hidden="1"/>
    </xf>
    <xf numFmtId="41" fontId="12" fillId="12" borderId="0" xfId="0" applyNumberFormat="1" applyFont="1" applyFill="1" applyAlignment="1" applyProtection="1">
      <alignment horizontal="center"/>
      <protection hidden="1"/>
    </xf>
    <xf numFmtId="41" fontId="11" fillId="12" borderId="0" xfId="0" applyNumberFormat="1" applyFont="1" applyFill="1" applyAlignment="1" applyProtection="1">
      <alignment horizontal="center"/>
      <protection hidden="1"/>
    </xf>
    <xf numFmtId="41" fontId="11" fillId="0" borderId="0" xfId="0" applyNumberFormat="1" applyFont="1" applyFill="1" applyAlignment="1" applyProtection="1">
      <alignment horizontal="left" vertical="center"/>
      <protection hidden="1"/>
    </xf>
    <xf numFmtId="41" fontId="11" fillId="0" borderId="0" xfId="0" applyNumberFormat="1" applyFont="1" applyFill="1" applyAlignment="1" applyProtection="1">
      <alignment horizontal="left" vertical="center" indent="1"/>
      <protection hidden="1"/>
    </xf>
    <xf numFmtId="42" fontId="11" fillId="0" borderId="0" xfId="18" applyNumberFormat="1" applyFont="1" applyFill="1" applyBorder="1" applyAlignment="1" applyProtection="1">
      <alignment horizontal="center" vertical="center"/>
      <protection hidden="1"/>
    </xf>
    <xf numFmtId="41" fontId="11" fillId="0" borderId="0" xfId="0" applyNumberFormat="1" applyFont="1" applyFill="1" applyBorder="1" applyAlignment="1" applyProtection="1">
      <alignment horizontal="left" vertical="center"/>
      <protection hidden="1"/>
    </xf>
    <xf numFmtId="41" fontId="11" fillId="0" borderId="0" xfId="0" applyNumberFormat="1" applyFont="1" applyFill="1" applyBorder="1" applyAlignment="1" applyProtection="1">
      <alignment horizontal="left" vertical="center" indent="1"/>
      <protection hidden="1"/>
    </xf>
    <xf numFmtId="0" fontId="4" fillId="0" borderId="0" xfId="0" applyFont="1" applyFill="1" applyBorder="1" applyProtection="1">
      <protection hidden="1"/>
    </xf>
    <xf numFmtId="165" fontId="11" fillId="12" borderId="0" xfId="0" applyNumberFormat="1" applyFont="1" applyFill="1" applyBorder="1" applyAlignment="1" applyProtection="1">
      <alignment horizontal="left" vertical="center" indent="1"/>
      <protection hidden="1"/>
    </xf>
    <xf numFmtId="165" fontId="11" fillId="0" borderId="0" xfId="23" applyNumberFormat="1" applyFont="1" applyFill="1" applyBorder="1" applyAlignment="1" applyProtection="1">
      <alignment horizontal="left" vertical="center" indent="1"/>
      <protection hidden="1"/>
    </xf>
    <xf numFmtId="165" fontId="14" fillId="0" borderId="0" xfId="23" applyNumberFormat="1" applyFont="1" applyFill="1" applyBorder="1" applyAlignment="1" applyProtection="1">
      <alignment horizontal="left" vertical="center" indent="1"/>
      <protection hidden="1"/>
    </xf>
    <xf numFmtId="41" fontId="12" fillId="12" borderId="0" xfId="0" applyNumberFormat="1" applyFont="1" applyFill="1" applyAlignment="1" applyProtection="1">
      <alignment horizontal="left" vertical="center" indent="1"/>
      <protection hidden="1"/>
    </xf>
    <xf numFmtId="41" fontId="12" fillId="12" borderId="0" xfId="0" applyNumberFormat="1" applyFont="1" applyFill="1" applyBorder="1" applyAlignment="1" applyProtection="1">
      <alignment horizontal="left" vertical="center" indent="1"/>
      <protection hidden="1"/>
    </xf>
    <xf numFmtId="44" fontId="4" fillId="0" borderId="0" xfId="0" applyNumberFormat="1" applyFont="1" applyProtection="1">
      <protection hidden="1"/>
    </xf>
    <xf numFmtId="165" fontId="4" fillId="0" borderId="0" xfId="0" applyNumberFormat="1" applyFont="1" applyProtection="1">
      <protection hidden="1"/>
    </xf>
    <xf numFmtId="41" fontId="12" fillId="12" borderId="0" xfId="0" applyNumberFormat="1" applyFont="1" applyFill="1" applyAlignment="1" applyProtection="1">
      <alignment horizontal="center" vertical="center"/>
      <protection hidden="1"/>
    </xf>
    <xf numFmtId="0" fontId="4" fillId="0" borderId="0" xfId="0" applyFont="1" applyFill="1" applyProtection="1"/>
    <xf numFmtId="0" fontId="4" fillId="0" borderId="0" xfId="0" applyFont="1" applyProtection="1"/>
    <xf numFmtId="0" fontId="4" fillId="0" borderId="0" xfId="0" applyFont="1" applyFill="1" applyAlignment="1" applyProtection="1">
      <alignment vertical="center"/>
    </xf>
    <xf numFmtId="0" fontId="4" fillId="11" borderId="0" xfId="0" applyFont="1" applyFill="1" applyAlignment="1" applyProtection="1">
      <alignment vertical="center"/>
    </xf>
    <xf numFmtId="0" fontId="4" fillId="11" borderId="0" xfId="0" applyFont="1" applyFill="1" applyProtection="1"/>
    <xf numFmtId="41" fontId="12" fillId="12" borderId="10" xfId="0" applyNumberFormat="1" applyFont="1" applyFill="1" applyBorder="1" applyAlignment="1" applyProtection="1">
      <alignment horizontal="center" vertical="center"/>
      <protection locked="0" hidden="1"/>
    </xf>
    <xf numFmtId="0" fontId="11" fillId="11" borderId="10" xfId="0" applyFont="1" applyFill="1" applyBorder="1" applyAlignment="1" applyProtection="1">
      <alignment horizontal="center" vertical="center"/>
      <protection locked="0"/>
    </xf>
    <xf numFmtId="0" fontId="11" fillId="13" borderId="0" xfId="18" applyFont="1" applyFill="1" applyAlignment="1" applyProtection="1">
      <alignment horizontal="center" vertical="center" wrapText="1"/>
      <protection hidden="1"/>
    </xf>
    <xf numFmtId="41" fontId="11" fillId="14" borderId="9" xfId="0" applyNumberFormat="1" applyFont="1" applyFill="1" applyBorder="1" applyAlignment="1" applyProtection="1">
      <alignment horizontal="center" vertical="center"/>
      <protection hidden="1"/>
    </xf>
    <xf numFmtId="0" fontId="11" fillId="13" borderId="0" xfId="0" applyFont="1" applyFill="1" applyAlignment="1" applyProtection="1">
      <alignment horizontal="left" vertical="center"/>
    </xf>
  </cellXfs>
  <cellStyles count="24">
    <cellStyle name="bsbody" xfId="1"/>
    <cellStyle name="bsfoot" xfId="2"/>
    <cellStyle name="bshead" xfId="3"/>
    <cellStyle name="Currency" xfId="23" builtinId="4"/>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5">
    <dxf>
      <fill>
        <patternFill>
          <bgColor rgb="FF00FF00"/>
        </patternFill>
      </fill>
    </dxf>
    <dxf>
      <fill>
        <patternFill>
          <bgColor rgb="FF00FF00"/>
        </patternFill>
      </fill>
    </dxf>
    <dxf>
      <fill>
        <patternFill>
          <bgColor rgb="FF00FF00"/>
        </patternFill>
      </fill>
    </dxf>
    <dxf>
      <fill>
        <patternFill>
          <bgColor rgb="FF00FF00"/>
        </patternFill>
      </fill>
    </dxf>
    <dxf>
      <fill>
        <patternFill>
          <bgColor theme="4" tint="0.79998168889431442"/>
        </patternFill>
      </fill>
    </dxf>
  </dxfs>
  <tableStyles count="1" defaultTableStyle="TableStyleMedium9">
    <tableStyle name="Table Style 1" pivot="0" count="1">
      <tableStyleElement type="firstRowStripe" dxfId="4"/>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FF99"/>
      <color rgb="FFAEF280"/>
      <color rgb="FFFF0000"/>
      <color rgb="FFFF6969"/>
      <color rgb="FF00FF64"/>
      <color rgb="FFFAA892"/>
      <color rgb="FFDCE6F1"/>
      <color rgb="FFE6F0FB"/>
      <color rgb="FFF97B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D62"/>
  <sheetViews>
    <sheetView tabSelected="1" workbookViewId="0">
      <selection sqref="A1:E1"/>
    </sheetView>
  </sheetViews>
  <sheetFormatPr baseColWidth="10" defaultColWidth="0" defaultRowHeight="409.6" zeroHeight="1"/>
  <cols>
    <col min="1" max="1" width="11.1640625" style="1" customWidth="1"/>
    <col min="2" max="2" width="23.33203125" style="1" customWidth="1"/>
    <col min="3" max="5" width="14.5" style="1" customWidth="1"/>
    <col min="6" max="6" width="2.5" style="1" customWidth="1"/>
    <col min="7" max="7" width="4" style="1" hidden="1" customWidth="1"/>
    <col min="8" max="8" width="8.83203125" style="1" hidden="1" customWidth="1"/>
    <col min="9" max="9" width="12.6640625" style="1" hidden="1" customWidth="1"/>
    <col min="10" max="10" width="8.83203125" style="1" hidden="1" customWidth="1"/>
    <col min="11" max="11" width="16.5" style="1" hidden="1" customWidth="1"/>
    <col min="12" max="12" width="15.33203125" style="1" hidden="1" customWidth="1"/>
    <col min="13" max="13" width="13.83203125" style="1" hidden="1" customWidth="1"/>
    <col min="14" max="14" width="14.5" style="1" hidden="1" customWidth="1"/>
    <col min="15" max="16384" width="8.83203125" style="1" hidden="1"/>
  </cols>
  <sheetData>
    <row r="1" spans="1:30" s="32" customFormat="1" ht="173.25" customHeight="1">
      <c r="A1" s="39" t="s">
        <v>16</v>
      </c>
      <c r="B1" s="39"/>
      <c r="C1" s="39"/>
      <c r="D1" s="39"/>
      <c r="E1" s="39"/>
      <c r="F1" s="10"/>
      <c r="G1" s="3"/>
      <c r="H1" s="3"/>
    </row>
    <row r="2" spans="1:30" s="33" customFormat="1" ht="24" customHeight="1">
      <c r="A2" s="2"/>
      <c r="B2" s="2"/>
      <c r="C2" s="2"/>
      <c r="D2" s="2"/>
      <c r="E2" s="2"/>
      <c r="F2" s="3"/>
      <c r="G2" s="3"/>
      <c r="H2" s="3"/>
      <c r="I2" s="32"/>
    </row>
    <row r="3" spans="1:30" s="2" customFormat="1" ht="38.25" customHeight="1" thickBot="1">
      <c r="A3" s="40" t="s">
        <v>14</v>
      </c>
      <c r="B3" s="40"/>
      <c r="C3" s="40"/>
      <c r="D3" s="40"/>
      <c r="E3" s="40"/>
      <c r="F3" s="9"/>
    </row>
    <row r="4" spans="1:30" s="2" customFormat="1" ht="21" customHeight="1" thickBot="1">
      <c r="A4" s="14"/>
      <c r="B4" s="15"/>
      <c r="C4" s="16"/>
      <c r="D4" s="17" t="s">
        <v>2</v>
      </c>
      <c r="E4" s="16"/>
      <c r="F4" s="11"/>
      <c r="I4" s="2" t="s">
        <v>11</v>
      </c>
    </row>
    <row r="5" spans="1:30" s="2" customFormat="1" ht="27" customHeight="1" thickBot="1">
      <c r="A5" s="14"/>
      <c r="B5" s="15"/>
      <c r="C5" s="31" t="s">
        <v>1</v>
      </c>
      <c r="D5" s="37" t="s">
        <v>11</v>
      </c>
      <c r="E5" s="31" t="s">
        <v>3</v>
      </c>
      <c r="F5" s="11"/>
      <c r="I5" s="2" t="s">
        <v>4</v>
      </c>
    </row>
    <row r="6" spans="1:30" s="33" customFormat="1" ht="21" customHeight="1">
      <c r="A6" s="18" t="s">
        <v>15</v>
      </c>
      <c r="B6" s="19"/>
      <c r="C6" s="19"/>
      <c r="D6" s="20"/>
      <c r="E6" s="20"/>
      <c r="F6" s="3"/>
      <c r="G6" s="3"/>
      <c r="H6" s="3"/>
      <c r="I6" s="32" t="s">
        <v>5</v>
      </c>
      <c r="K6" s="33">
        <v>11000</v>
      </c>
      <c r="L6" s="33">
        <v>10000</v>
      </c>
      <c r="M6" s="33">
        <v>9000</v>
      </c>
      <c r="N6" s="33">
        <v>12000</v>
      </c>
    </row>
    <row r="7" spans="1:30" s="2" customFormat="1" ht="21" customHeight="1">
      <c r="A7" s="14" t="s">
        <v>7</v>
      </c>
      <c r="B7" s="14"/>
      <c r="C7" s="24">
        <v>442000</v>
      </c>
      <c r="D7" s="24">
        <f>IF(D5=I5,L7,IF(D5=I4,M7,IF(D5=I6,K7,IF(D5=I7,N7,""))))</f>
        <v>360000</v>
      </c>
      <c r="E7" s="24">
        <f>D7-C7</f>
        <v>-82000</v>
      </c>
      <c r="F7" s="12"/>
      <c r="I7" s="2" t="s">
        <v>6</v>
      </c>
      <c r="K7" s="30">
        <f>L7*1.1</f>
        <v>440000.00000000006</v>
      </c>
      <c r="L7" s="29">
        <v>400000</v>
      </c>
      <c r="M7" s="30">
        <f>L7*0.9</f>
        <v>360000</v>
      </c>
      <c r="N7" s="30">
        <f>L7*1.2</f>
        <v>480000</v>
      </c>
    </row>
    <row r="8" spans="1:30" s="33" customFormat="1" ht="21" customHeight="1">
      <c r="A8" s="19" t="s">
        <v>8</v>
      </c>
      <c r="B8" s="19"/>
      <c r="C8" s="19">
        <v>328000</v>
      </c>
      <c r="D8" s="22">
        <f>IF(D5=I4,M8,IF(D5=I5,L8,IF(D5=I6,K8,IF(D5=I7,N8,""))))</f>
        <v>270000</v>
      </c>
      <c r="E8" s="22">
        <f t="shared" ref="E8:E12" si="0">D8-C8</f>
        <v>-58000</v>
      </c>
      <c r="F8" s="3"/>
      <c r="G8" s="3"/>
      <c r="H8" s="3"/>
      <c r="I8" s="32"/>
      <c r="K8" s="33">
        <f t="shared" ref="K8:K9" si="1">L8*1.1</f>
        <v>330000</v>
      </c>
      <c r="L8" s="33">
        <v>300000</v>
      </c>
      <c r="M8" s="30">
        <f t="shared" ref="M8:M9" si="2">L8*0.9</f>
        <v>270000</v>
      </c>
      <c r="N8" s="30">
        <f t="shared" ref="N8:N9" si="3">L8*1.2</f>
        <v>360000</v>
      </c>
    </row>
    <row r="9" spans="1:30" s="2" customFormat="1" ht="21" customHeight="1">
      <c r="A9" s="14" t="s">
        <v>9</v>
      </c>
      <c r="B9" s="14"/>
      <c r="C9" s="28">
        <v>215000</v>
      </c>
      <c r="D9" s="28">
        <f>IF(D5=I5,L9,IF(D5=I4,M9,IF(D5=I6,K9,IF(D5=I7,N9,""))))</f>
        <v>180000</v>
      </c>
      <c r="E9" s="28">
        <f t="shared" si="0"/>
        <v>-35000</v>
      </c>
      <c r="F9" s="12"/>
      <c r="K9" s="33">
        <f t="shared" si="1"/>
        <v>220000.00000000003</v>
      </c>
      <c r="L9" s="2">
        <v>200000</v>
      </c>
      <c r="M9" s="30">
        <f t="shared" si="2"/>
        <v>180000</v>
      </c>
      <c r="N9" s="30">
        <f t="shared" si="3"/>
        <v>240000</v>
      </c>
    </row>
    <row r="10" spans="1:30" s="2" customFormat="1" ht="21" customHeight="1">
      <c r="A10" s="21" t="s">
        <v>10</v>
      </c>
      <c r="B10" s="22"/>
      <c r="C10" s="25">
        <f>SUM(C7:C9)</f>
        <v>985000</v>
      </c>
      <c r="D10" s="25">
        <f>SUM(D7:D9)</f>
        <v>810000</v>
      </c>
      <c r="E10" s="25">
        <f t="shared" si="0"/>
        <v>-175000</v>
      </c>
      <c r="F10" s="23"/>
    </row>
    <row r="11" spans="1:30" s="33" customFormat="1" ht="21" customHeight="1">
      <c r="A11" s="7" t="s">
        <v>12</v>
      </c>
      <c r="B11" s="7"/>
      <c r="C11" s="27">
        <v>255000</v>
      </c>
      <c r="D11" s="27">
        <v>250000</v>
      </c>
      <c r="E11" s="27">
        <f t="shared" si="0"/>
        <v>-5000</v>
      </c>
      <c r="F11" s="11"/>
      <c r="G11" s="3"/>
      <c r="H11" s="3"/>
      <c r="I11" s="32"/>
      <c r="K11" s="33">
        <v>250000</v>
      </c>
      <c r="L11" s="33">
        <v>250000</v>
      </c>
      <c r="M11" s="33">
        <v>250000</v>
      </c>
      <c r="N11" s="33">
        <v>250000</v>
      </c>
    </row>
    <row r="12" spans="1:30" s="2" customFormat="1" ht="21" customHeight="1">
      <c r="A12" s="21" t="s">
        <v>13</v>
      </c>
      <c r="B12" s="22"/>
      <c r="C12" s="26">
        <f>SUM(C10:C11)</f>
        <v>1240000</v>
      </c>
      <c r="D12" s="26">
        <f>SUM(D10:D11)</f>
        <v>1060000</v>
      </c>
      <c r="E12" s="26">
        <f t="shared" si="0"/>
        <v>-180000</v>
      </c>
      <c r="F12" s="23"/>
    </row>
    <row r="13" spans="1:30" s="33" customFormat="1" ht="21" customHeight="1">
      <c r="A13" s="7"/>
      <c r="B13" s="7"/>
      <c r="C13" s="7"/>
      <c r="D13" s="8"/>
      <c r="E13" s="8"/>
      <c r="F13" s="11"/>
      <c r="G13" s="3"/>
      <c r="H13" s="3"/>
      <c r="I13" s="32"/>
    </row>
    <row r="14" spans="1:30" s="35" customFormat="1" ht="24" customHeight="1" thickBot="1">
      <c r="A14" s="6" t="s">
        <v>0</v>
      </c>
      <c r="B14" s="6"/>
      <c r="C14" s="6"/>
      <c r="D14" s="6"/>
      <c r="E14" s="5"/>
      <c r="F14" s="13"/>
      <c r="G14" s="4"/>
      <c r="H14" s="4"/>
      <c r="I14" s="34"/>
      <c r="J14" s="34"/>
      <c r="K14" s="34"/>
      <c r="L14" s="34"/>
      <c r="M14" s="34"/>
      <c r="N14" s="34"/>
      <c r="O14" s="34"/>
      <c r="P14" s="34"/>
      <c r="Q14" s="34"/>
      <c r="R14" s="34"/>
      <c r="S14" s="34"/>
      <c r="T14" s="34"/>
      <c r="U14" s="34"/>
      <c r="V14" s="34"/>
      <c r="W14" s="34"/>
      <c r="X14" s="34"/>
      <c r="Y14" s="34"/>
      <c r="Z14" s="34"/>
      <c r="AA14" s="34"/>
      <c r="AB14" s="34"/>
      <c r="AC14" s="34"/>
      <c r="AD14" s="34"/>
    </row>
    <row r="15" spans="1:30" s="33" customFormat="1" ht="30.75" customHeight="1" thickBot="1">
      <c r="A15" s="41" t="s">
        <v>17</v>
      </c>
      <c r="B15" s="41"/>
      <c r="C15" s="41"/>
      <c r="D15" s="41"/>
      <c r="E15" s="38"/>
      <c r="F15" s="36"/>
    </row>
    <row r="16" spans="1:30" s="33" customFormat="1" ht="62.25" customHeight="1"/>
    <row r="17" ht="13" hidden="1"/>
    <row r="18" ht="13" hidden="1"/>
    <row r="19" ht="13" hidden="1"/>
    <row r="20" ht="13" hidden="1"/>
    <row r="21" ht="13" hidden="1"/>
    <row r="22" ht="13" hidden="1"/>
    <row r="23" ht="13" hidden="1"/>
    <row r="24" ht="13" hidden="1"/>
    <row r="25" ht="13" hidden="1"/>
    <row r="26" ht="13" hidden="1"/>
    <row r="27" ht="13" hidden="1"/>
    <row r="28" ht="13" hidden="1"/>
    <row r="29" ht="13" hidden="1"/>
    <row r="30" ht="13" hidden="1"/>
    <row r="31" ht="13" hidden="1"/>
    <row r="32" ht="13" hidden="1"/>
    <row r="33" ht="13" hidden="1"/>
    <row r="34" ht="13" hidden="1"/>
    <row r="35" ht="13" hidden="1"/>
    <row r="36" ht="13" hidden="1"/>
    <row r="37" ht="13" hidden="1"/>
    <row r="38" ht="13" hidden="1"/>
    <row r="39" ht="13" hidden="1"/>
    <row r="40" ht="13" hidden="1"/>
    <row r="41" ht="13" hidden="1"/>
    <row r="42" ht="13" hidden="1"/>
    <row r="43" ht="13" hidden="1"/>
    <row r="44" ht="13" hidden="1"/>
    <row r="45" ht="13" hidden="1"/>
    <row r="46" ht="13" hidden="1"/>
    <row r="47" ht="13" hidden="1"/>
    <row r="48" ht="13" hidden="1"/>
    <row r="49" ht="13" hidden="1"/>
    <row r="50" ht="13" hidden="1"/>
    <row r="51" ht="13" hidden="1"/>
    <row r="52" ht="13" hidden="1"/>
    <row r="53" ht="13" hidden="1"/>
    <row r="54" ht="13" hidden="1"/>
    <row r="55" ht="13" hidden="1"/>
    <row r="56" ht="13" hidden="1"/>
    <row r="57" ht="13" hidden="1"/>
    <row r="58" ht="13" hidden="1"/>
    <row r="59" ht="13" hidden="1"/>
    <row r="60" ht="13" hidden="1"/>
    <row r="61" ht="13" hidden="1"/>
    <row r="62" ht="13"/>
  </sheetData>
  <sheetCalcPr fullCalcOnLoad="1"/>
  <sheetProtection algorithmName="SHA-512" hashValue="IlhdFCF08FTJeTCpreMZkcBnyT5geROGyK8h98ZkgG/09w0oeCHJGb3dCBmmRlQRpqlZUBidSauQnqUlmxepeB==" saltValue="SAppN49eER0OYgd2knkOP3==" spinCount="100000" sheet="1" objects="1" scenarios="1"/>
  <mergeCells count="3">
    <mergeCell ref="A1:E1"/>
    <mergeCell ref="A3:E3"/>
    <mergeCell ref="A15:D15"/>
  </mergeCells>
  <phoneticPr fontId="2" type="noConversion"/>
  <conditionalFormatting sqref="D6">
    <cfRule type="cellIs" dxfId="3" priority="190" operator="equal">
      <formula>#REF!</formula>
    </cfRule>
  </conditionalFormatting>
  <conditionalFormatting sqref="E6">
    <cfRule type="cellIs" dxfId="2" priority="101" operator="equal">
      <formula>#REF!</formula>
    </cfRule>
  </conditionalFormatting>
  <conditionalFormatting sqref="D13">
    <cfRule type="cellIs" dxfId="1" priority="95" operator="equal">
      <formula>#REF!</formula>
    </cfRule>
  </conditionalFormatting>
  <conditionalFormatting sqref="E15">
    <cfRule type="expression" dxfId="0" priority="1">
      <formula>NOT(ISERROR(SEARCH("11,000 units",E15)))</formula>
    </cfRule>
  </conditionalFormatting>
  <dataValidations count="2">
    <dataValidation type="list" allowBlank="1" showInputMessage="1" showErrorMessage="1" sqref="D5">
      <formula1>$I$4:$I$7</formula1>
    </dataValidation>
    <dataValidation type="list" allowBlank="1" showInputMessage="1" showErrorMessage="1" sqref="E15">
      <formula1>$I$3:$I$7</formula1>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2015-12-09T15:07:18Z</dcterms:modified>
</cp:coreProperties>
</file>